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F71568F8-6B5A-4044-8EC8-8AF6F1F25B78}" xr6:coauthVersionLast="47" xr6:coauthVersionMax="47" xr10:uidLastSave="{00000000-0000-0000-0000-000000000000}"/>
  <bookViews>
    <workbookView xWindow="-120" yWindow="-120" windowWidth="29040" windowHeight="1584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6" i="1"/>
  <c r="I96" i="1"/>
  <c r="F97" i="1"/>
  <c r="F98" i="1"/>
  <c r="F99" i="1"/>
  <c r="F100" i="1"/>
  <c r="I100" i="1" s="1"/>
  <c r="F101" i="1"/>
  <c r="I101" i="1"/>
  <c r="F102" i="1"/>
  <c r="F103" i="1"/>
  <c r="I103" i="1" s="1"/>
  <c r="F95" i="1"/>
  <c r="I95" i="1" s="1"/>
  <c r="F88" i="1"/>
  <c r="I88" i="1" s="1"/>
  <c r="F89" i="1"/>
  <c r="F90" i="1"/>
  <c r="I90" i="1" s="1"/>
  <c r="F91" i="1"/>
  <c r="I91" i="1" s="1"/>
  <c r="F92" i="1"/>
  <c r="F93" i="1"/>
  <c r="I93" i="1"/>
  <c r="F87" i="1"/>
  <c r="I87" i="1" s="1"/>
  <c r="F78" i="1"/>
  <c r="I78" i="1" s="1"/>
  <c r="F79" i="1"/>
  <c r="F76" i="1" s="1"/>
  <c r="I76" i="1" s="1"/>
  <c r="I79" i="1"/>
  <c r="F80" i="1"/>
  <c r="I80" i="1" s="1"/>
  <c r="F81" i="1"/>
  <c r="I81" i="1"/>
  <c r="F82" i="1"/>
  <c r="I82" i="1" s="1"/>
  <c r="F83" i="1"/>
  <c r="I83" i="1"/>
  <c r="F77" i="1"/>
  <c r="F74" i="1"/>
  <c r="F75" i="1"/>
  <c r="I75" i="1"/>
  <c r="F73" i="1"/>
  <c r="F65" i="1"/>
  <c r="F66" i="1"/>
  <c r="I66" i="1" s="1"/>
  <c r="F67" i="1"/>
  <c r="I67" i="1" s="1"/>
  <c r="F68" i="1"/>
  <c r="I68" i="1" s="1"/>
  <c r="F70" i="1"/>
  <c r="I70" i="1"/>
  <c r="F71" i="1"/>
  <c r="F64" i="1"/>
  <c r="F61" i="1"/>
  <c r="F59" i="1" s="1"/>
  <c r="I59" i="1" s="1"/>
  <c r="I61" i="1"/>
  <c r="F62" i="1"/>
  <c r="F60" i="1"/>
  <c r="F51" i="1"/>
  <c r="I51" i="1" s="1"/>
  <c r="F52" i="1"/>
  <c r="I52" i="1" s="1"/>
  <c r="F53" i="1"/>
  <c r="F54" i="1"/>
  <c r="F55" i="1"/>
  <c r="I55" i="1" s="1"/>
  <c r="F56" i="1"/>
  <c r="I56" i="1"/>
  <c r="F57" i="1"/>
  <c r="I57" i="1" s="1"/>
  <c r="F58" i="1"/>
  <c r="I58" i="1" s="1"/>
  <c r="F50" i="1"/>
  <c r="I50" i="1" s="1"/>
  <c r="I49" i="1" s="1"/>
  <c r="F41" i="1"/>
  <c r="I41" i="1" s="1"/>
  <c r="F42" i="1"/>
  <c r="I42" i="1"/>
  <c r="F43" i="1"/>
  <c r="I43" i="1" s="1"/>
  <c r="F44" i="1"/>
  <c r="I44" i="1" s="1"/>
  <c r="F45" i="1"/>
  <c r="I45" i="1"/>
  <c r="F46" i="1"/>
  <c r="F47" i="1"/>
  <c r="F48" i="1"/>
  <c r="I48" i="1"/>
  <c r="F40" i="1"/>
  <c r="F31" i="1"/>
  <c r="F32" i="1"/>
  <c r="I32" i="1"/>
  <c r="F33" i="1"/>
  <c r="I33" i="1" s="1"/>
  <c r="I29" i="1" s="1"/>
  <c r="F34" i="1"/>
  <c r="I34" i="1"/>
  <c r="F35" i="1"/>
  <c r="F36" i="1"/>
  <c r="F37" i="1"/>
  <c r="I37" i="1"/>
  <c r="F38" i="1"/>
  <c r="I38" i="1" s="1"/>
  <c r="F30" i="1"/>
  <c r="F29" i="1" s="1"/>
  <c r="I30" i="1"/>
  <c r="F21" i="1"/>
  <c r="I21" i="1" s="1"/>
  <c r="F22" i="1"/>
  <c r="F23" i="1"/>
  <c r="I23" i="1" s="1"/>
  <c r="F24" i="1"/>
  <c r="I24" i="1"/>
  <c r="F25" i="1"/>
  <c r="I25" i="1" s="1"/>
  <c r="F26" i="1"/>
  <c r="F27" i="1"/>
  <c r="I27" i="1"/>
  <c r="F28" i="1"/>
  <c r="I28" i="1"/>
  <c r="F20" i="1"/>
  <c r="F19" i="1" s="1"/>
  <c r="I20" i="1"/>
  <c r="F13" i="1"/>
  <c r="I13" i="1"/>
  <c r="F14" i="1"/>
  <c r="I14" i="1"/>
  <c r="F15" i="1"/>
  <c r="I15" i="1"/>
  <c r="F16" i="1"/>
  <c r="I16" i="1"/>
  <c r="F17" i="1"/>
  <c r="F18" i="1"/>
  <c r="I18" i="1"/>
  <c r="F12" i="1"/>
  <c r="F11" i="1" s="1"/>
  <c r="F153" i="1"/>
  <c r="I153" i="1"/>
  <c r="F154" i="1"/>
  <c r="F155" i="1"/>
  <c r="I155" i="1" s="1"/>
  <c r="F156" i="1"/>
  <c r="F157" i="1"/>
  <c r="I157" i="1"/>
  <c r="F158" i="1"/>
  <c r="I158" i="1" s="1"/>
  <c r="F152" i="1"/>
  <c r="F149" i="1"/>
  <c r="I149" i="1"/>
  <c r="F150" i="1"/>
  <c r="F147" i="1"/>
  <c r="I147" i="1" s="1"/>
  <c r="F148" i="1"/>
  <c r="F140" i="1"/>
  <c r="I140" i="1" s="1"/>
  <c r="F141" i="1"/>
  <c r="I141" i="1" s="1"/>
  <c r="F142" i="1"/>
  <c r="F143" i="1"/>
  <c r="I143" i="1" s="1"/>
  <c r="F144" i="1"/>
  <c r="I144" i="1"/>
  <c r="F145" i="1"/>
  <c r="I145" i="1" s="1"/>
  <c r="F146" i="1"/>
  <c r="I146" i="1"/>
  <c r="F139" i="1"/>
  <c r="F138" i="1" s="1"/>
  <c r="I138" i="1" s="1"/>
  <c r="F136" i="1"/>
  <c r="I136" i="1" s="1"/>
  <c r="F137" i="1"/>
  <c r="F134" i="1" s="1"/>
  <c r="I134" i="1" s="1"/>
  <c r="I137" i="1"/>
  <c r="F135" i="1"/>
  <c r="F126" i="1"/>
  <c r="I126" i="1"/>
  <c r="F127" i="1"/>
  <c r="I127" i="1" s="1"/>
  <c r="F128" i="1"/>
  <c r="F129" i="1"/>
  <c r="I129" i="1"/>
  <c r="F130" i="1"/>
  <c r="I130" i="1" s="1"/>
  <c r="F131" i="1"/>
  <c r="I131" i="1"/>
  <c r="F132" i="1"/>
  <c r="I132" i="1" s="1"/>
  <c r="F133" i="1"/>
  <c r="I133" i="1"/>
  <c r="F125" i="1"/>
  <c r="I125" i="1" s="1"/>
  <c r="F116" i="1"/>
  <c r="I116" i="1"/>
  <c r="F117" i="1"/>
  <c r="I117" i="1" s="1"/>
  <c r="F118" i="1"/>
  <c r="F119" i="1"/>
  <c r="I119" i="1"/>
  <c r="F120" i="1"/>
  <c r="I120" i="1" s="1"/>
  <c r="F121" i="1"/>
  <c r="I121" i="1"/>
  <c r="F122" i="1"/>
  <c r="I122" i="1" s="1"/>
  <c r="F123" i="1"/>
  <c r="I123" i="1"/>
  <c r="F115" i="1"/>
  <c r="F114" i="1" s="1"/>
  <c r="I114" i="1" s="1"/>
  <c r="F106" i="1"/>
  <c r="I106" i="1" s="1"/>
  <c r="F107" i="1"/>
  <c r="F108" i="1"/>
  <c r="I108" i="1"/>
  <c r="F109" i="1"/>
  <c r="I109" i="1" s="1"/>
  <c r="F110" i="1"/>
  <c r="I110" i="1" s="1"/>
  <c r="F111" i="1"/>
  <c r="I111" i="1" s="1"/>
  <c r="F112" i="1"/>
  <c r="I112" i="1"/>
  <c r="F113" i="1"/>
  <c r="I113" i="1" s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E85" i="1" s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D85" i="1" s="1"/>
  <c r="D160" i="1" s="1"/>
  <c r="I92" i="1"/>
  <c r="I97" i="1"/>
  <c r="I98" i="1"/>
  <c r="I99" i="1"/>
  <c r="I102" i="1"/>
  <c r="I118" i="1"/>
  <c r="I128" i="1"/>
  <c r="I135" i="1"/>
  <c r="I142" i="1"/>
  <c r="I154" i="1"/>
  <c r="I156" i="1"/>
  <c r="I73" i="1"/>
  <c r="I74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H10" i="1" s="1"/>
  <c r="H160" i="1" s="1"/>
  <c r="D11" i="1"/>
  <c r="I71" i="1"/>
  <c r="I152" i="1"/>
  <c r="I107" i="1"/>
  <c r="I64" i="1"/>
  <c r="I62" i="1"/>
  <c r="I60" i="1"/>
  <c r="I54" i="1"/>
  <c r="I53" i="1"/>
  <c r="I47" i="1"/>
  <c r="I46" i="1"/>
  <c r="I36" i="1"/>
  <c r="I35" i="1"/>
  <c r="I31" i="1"/>
  <c r="I26" i="1"/>
  <c r="I40" i="1"/>
  <c r="I89" i="1"/>
  <c r="I148" i="1"/>
  <c r="I65" i="1"/>
  <c r="F63" i="1"/>
  <c r="I63" i="1" s="1"/>
  <c r="I77" i="1"/>
  <c r="I139" i="1"/>
  <c r="H85" i="1"/>
  <c r="G85" i="1"/>
  <c r="F72" i="1"/>
  <c r="I72" i="1"/>
  <c r="I22" i="1"/>
  <c r="D10" i="1"/>
  <c r="G10" i="1"/>
  <c r="G160" i="1" s="1"/>
  <c r="E10" i="1"/>
  <c r="E160" i="1" s="1"/>
  <c r="F124" i="1"/>
  <c r="I124" i="1" s="1"/>
  <c r="I150" i="1"/>
  <c r="F39" i="1"/>
  <c r="I19" i="1" l="1"/>
  <c r="I39" i="1"/>
  <c r="I115" i="1"/>
  <c r="I12" i="1"/>
  <c r="I11" i="1" s="1"/>
  <c r="F94" i="1"/>
  <c r="I94" i="1" s="1"/>
  <c r="F49" i="1"/>
  <c r="F10" i="1" s="1"/>
  <c r="F151" i="1"/>
  <c r="I151" i="1" s="1"/>
  <c r="F104" i="1"/>
  <c r="I104" i="1" s="1"/>
  <c r="F86" i="1"/>
  <c r="I86" i="1" l="1"/>
  <c r="I85" i="1" s="1"/>
  <c r="F85" i="1"/>
  <c r="F160" i="1" s="1"/>
  <c r="I10" i="1"/>
  <c r="I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<sst xmlns="http://schemas.openxmlformats.org/spreadsheetml/2006/main" count="162" uniqueCount="89">
  <si>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</si>
  <si>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</si>
  <si>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</si>
  <si>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</si>
  <si>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</si>
  <si>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</si>
  <si>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</si>
  <si>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</si>
  <si>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</si>
  <si>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</si>
  <si>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</si>
  <si>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</si>
  <si>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</si>
  <si>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</si>
  <si>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</si>
  <si>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</si>
  <si>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</si>
  <si>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</si>
  <si>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</si>
  <si>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</si>
  <si>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</si>
  <si>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</si>
  <si>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</si>
  <si>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</si>
  <si>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</si>
  <si>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</si>
  <si>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</si>
  <si>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</si>
  <si>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</si>
  <si>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</si>
  <si>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</si>
  <si>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</si>
  <si>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</si>
  <si>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</si>
  <si>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</si>
  <si>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</si>
  <si>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</si>
  <si>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</si>
  <si>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</si>
  <si>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</si>
  <si>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</si>
  <si>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</si>
  <si>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</si>
  <si>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</si>
  <si>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</si>
  <si>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</si>
  <si>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</si>
  <si>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</si>
  <si>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</si>
  <si>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</si>
  <si>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</si>
  <si>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</si>
  <si>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</si>
  <si>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</si>
  <si>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</si>
  <si>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</si>
  <si>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</si>
  <si>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</si>
  <si>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</si>
  <si>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</si>
  <si>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</si>
  <si>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</si>
  <si>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</si>
  <si>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</si>
  <si>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</si>
  <si>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</si>
  <si>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</si>
  <si>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</si>
  <si>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</si>
  <si>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</si>
  <si>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</si>
  <si>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</si>
  <si>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</si>
  <si>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</si>
  <si>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</si>
  <si>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</si>
  <si>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</si>
  <si>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</si>
  <si>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</si>
  <si>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</si>
  <si>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</si>
  <si>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</si>
  <si>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</si>
  <si>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</si>
  <si>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</si>
  <si>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</si>
  <si>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</si>
  <si>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Comisión de Agua y Alcantarillado del Municipio de Tepejí del Río de Ocampo,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</si>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</sst>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4" fontId="2" fillId="0" borderId="12" xfId="1" applyFont="1" applyBorder="1" applyAlignment="1">
      <alignment horizontal="right" vertical="center"/>
    </xf>
    <xf numFmtId="44" fontId="3" fillId="0" borderId="12" xfId="1" applyFont="1" applyBorder="1" applyAlignment="1">
      <alignment horizontal="right" vertical="center"/>
    </xf>
    <xf numFmtId="44" fontId="3" fillId="0" borderId="6" xfId="1" applyFont="1" applyBorder="1" applyAlignment="1">
      <alignment horizontal="right" vertical="center"/>
    </xf>
    <xf numFmtId="44" fontId="3" fillId="0" borderId="16" xfId="1" applyFont="1" applyBorder="1" applyAlignment="1">
      <alignment horizontal="right" vertical="center"/>
    </xf>
    <xf numFmtId="44" fontId="3" fillId="0" borderId="10" xfId="1" applyFont="1" applyBorder="1" applyAlignment="1">
      <alignment horizontal="right" vertical="center"/>
    </xf>
    <xf numFmtId="44" fontId="2" fillId="0" borderId="17" xfId="1" applyFont="1" applyBorder="1" applyAlignment="1">
      <alignment horizontal="right" vertical="center"/>
    </xf>
    <xf numFmtId="44" fontId="3" fillId="0" borderId="13" xfId="1" applyFont="1" applyBorder="1" applyAlignment="1">
      <alignment horizontal="right" vertical="center"/>
    </xf>
    <xf numFmtId="44" fontId="3" fillId="0" borderId="1" xfId="1" applyFont="1" applyBorder="1" applyAlignment="1">
      <alignment horizontal="right" vertical="center"/>
    </xf>
    <xf numFmtId="44" fontId="3" fillId="0" borderId="0" xfId="0" applyNumberFormat="1" applyFont="1"/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163</xdr:row>
          <xdr:rowOff>104775</xdr:rowOff>
        </xdr:from>
        <xdr:to>
          <xdr:col>9</xdr:col>
          <xdr:colOff>9525</xdr:colOff>
          <xdr:row>169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3FBF244-6055-4A43-BC8A-5AD14768F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171</xdr:row>
      <xdr:rowOff>0</xdr:rowOff>
    </xdr:from>
    <xdr:to>
      <xdr:col>8</xdr:col>
      <xdr:colOff>969650</xdr:colOff>
      <xdr:row>175</xdr:row>
      <xdr:rowOff>123825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2AE76BE-1BAF-437B-B04B-B5DBE28F2523}"/>
            </a:ext>
          </a:extLst>
        </xdr:cNvPr>
        <xdr:cNvSpPr/>
      </xdr:nvSpPr>
      <xdr:spPr>
        <a:xfrm>
          <a:off x="274320" y="30510480"/>
          <a:ext cx="1014984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  <xdr:twoCellAnchor editAs="oneCell">
    <xdr:from>
      <xdr:col>1</xdr:col>
      <xdr:colOff>438150</xdr:colOff>
      <xdr:row>2</xdr:row>
      <xdr:rowOff>66675</xdr:rowOff>
    </xdr:from>
    <xdr:to>
      <xdr:col>2</xdr:col>
      <xdr:colOff>1028700</xdr:colOff>
      <xdr:row>4</xdr:row>
      <xdr:rowOff>123825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5E996551-8CE9-498E-BCE6-D9583511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00050"/>
          <a:ext cx="1323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177"/>
  <sheetViews>
    <sheetView tabSelected="1" workbookViewId="0">
      <pane ySplit="9" topLeftCell="A10" activePane="bottomLeft" state="frozen"/>
      <selection pane="bottomLeft" activeCell="J167" sqref="J167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0" width="11" style="6"/>
    <col min="11" max="11" width="12.140625" style="6" bestFit="1" customWidth="1"/>
    <col min="12" max="16384" width="11" style="6"/>
  </cols>
  <sheetData>
    <row r="1" spans="2:9" ht="13.5" thickBot="1" x14ac:dyDescent="0.25"/>
    <row r="2" spans="2:9" x14ac:dyDescent="0.2">
      <c r="B2" s="27" t="s">
        <v>87</v>
      </c>
      <c r="C2" s="28"/>
      <c r="D2" s="28"/>
      <c r="E2" s="28"/>
      <c r="F2" s="28"/>
      <c r="G2" s="28"/>
      <c r="H2" s="28"/>
      <c r="I2" s="29"/>
    </row>
    <row r="3" spans="2:9" x14ac:dyDescent="0.2">
      <c r="B3" s="30" t="s">
        <v>0</v>
      </c>
      <c r="C3" s="31"/>
      <c r="D3" s="31"/>
      <c r="E3" s="31"/>
      <c r="F3" s="31"/>
      <c r="G3" s="31"/>
      <c r="H3" s="31"/>
      <c r="I3" s="32"/>
    </row>
    <row r="4" spans="2:9" x14ac:dyDescent="0.2">
      <c r="B4" s="30" t="s">
        <v>1</v>
      </c>
      <c r="C4" s="31"/>
      <c r="D4" s="31"/>
      <c r="E4" s="31"/>
      <c r="F4" s="31"/>
      <c r="G4" s="31"/>
      <c r="H4" s="31"/>
      <c r="I4" s="32"/>
    </row>
    <row r="5" spans="2:9" x14ac:dyDescent="0.2">
      <c r="B5" s="30" t="s">
        <v>88</v>
      </c>
      <c r="C5" s="31"/>
      <c r="D5" s="31"/>
      <c r="E5" s="31"/>
      <c r="F5" s="31"/>
      <c r="G5" s="31"/>
      <c r="H5" s="31"/>
      <c r="I5" s="32"/>
    </row>
    <row r="6" spans="2:9" ht="13.5" thickBot="1" x14ac:dyDescent="0.25">
      <c r="B6" s="33" t="s">
        <v>2</v>
      </c>
      <c r="C6" s="34"/>
      <c r="D6" s="34"/>
      <c r="E6" s="34"/>
      <c r="F6" s="34"/>
      <c r="G6" s="34"/>
      <c r="H6" s="34"/>
      <c r="I6" s="35"/>
    </row>
    <row r="7" spans="2:9" ht="15.75" customHeight="1" x14ac:dyDescent="0.2">
      <c r="B7" s="27" t="s">
        <v>3</v>
      </c>
      <c r="C7" s="36"/>
      <c r="D7" s="27" t="s">
        <v>4</v>
      </c>
      <c r="E7" s="28"/>
      <c r="F7" s="28"/>
      <c r="G7" s="28"/>
      <c r="H7" s="36"/>
      <c r="I7" s="41" t="s">
        <v>5</v>
      </c>
    </row>
    <row r="8" spans="2:9" ht="15" customHeight="1" thickBot="1" x14ac:dyDescent="0.25">
      <c r="B8" s="30"/>
      <c r="C8" s="40"/>
      <c r="D8" s="33"/>
      <c r="E8" s="34"/>
      <c r="F8" s="34"/>
      <c r="G8" s="34"/>
      <c r="H8" s="37"/>
      <c r="I8" s="42"/>
    </row>
    <row r="9" spans="2:9" ht="26.25" thickBot="1" x14ac:dyDescent="0.25">
      <c r="B9" s="33"/>
      <c r="C9" s="37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3"/>
    </row>
    <row r="10" spans="2:9" x14ac:dyDescent="0.2">
      <c r="B10" s="7" t="s">
        <v>11</v>
      </c>
      <c r="C10" s="8"/>
      <c r="D10" s="18">
        <f t="shared" ref="D10:I10" si="0">D11+D19+D29+D39+D49+D59+D72+D76+D63</f>
        <v>43807255.840000004</v>
      </c>
      <c r="E10" s="18">
        <f t="shared" si="0"/>
        <v>1476812.46</v>
      </c>
      <c r="F10" s="18">
        <f t="shared" si="0"/>
        <v>45284068.299999997</v>
      </c>
      <c r="G10" s="18">
        <f t="shared" si="0"/>
        <v>45284068.299999997</v>
      </c>
      <c r="H10" s="18">
        <f t="shared" si="0"/>
        <v>45284068.299999997</v>
      </c>
      <c r="I10" s="18">
        <f t="shared" si="0"/>
        <v>0</v>
      </c>
    </row>
    <row r="11" spans="2:9" x14ac:dyDescent="0.2">
      <c r="B11" s="3" t="s">
        <v>12</v>
      </c>
      <c r="C11" s="9"/>
      <c r="D11" s="19">
        <f t="shared" ref="D11:I11" si="1">SUM(D12:D18)</f>
        <v>18778475.030000001</v>
      </c>
      <c r="E11" s="19">
        <f t="shared" si="1"/>
        <v>-76922.990000000151</v>
      </c>
      <c r="F11" s="19">
        <f t="shared" si="1"/>
        <v>18701552.039999999</v>
      </c>
      <c r="G11" s="19">
        <f t="shared" si="1"/>
        <v>18701552.039999999</v>
      </c>
      <c r="H11" s="19">
        <f t="shared" si="1"/>
        <v>18701552.039999999</v>
      </c>
      <c r="I11" s="19">
        <f t="shared" si="1"/>
        <v>0</v>
      </c>
    </row>
    <row r="12" spans="2:9" x14ac:dyDescent="0.2">
      <c r="B12" s="13" t="s">
        <v>13</v>
      </c>
      <c r="C12" s="11"/>
      <c r="D12" s="19">
        <v>12192777.68</v>
      </c>
      <c r="E12" s="20">
        <v>-1319842.29</v>
      </c>
      <c r="F12" s="20">
        <f>D12+E12</f>
        <v>10872935.390000001</v>
      </c>
      <c r="G12" s="20">
        <v>10872935.390000001</v>
      </c>
      <c r="H12" s="20">
        <v>10872935.390000001</v>
      </c>
      <c r="I12" s="20">
        <f>F12-G12</f>
        <v>0</v>
      </c>
    </row>
    <row r="13" spans="2:9" x14ac:dyDescent="0.2">
      <c r="B13" s="13" t="s">
        <v>14</v>
      </c>
      <c r="C13" s="11"/>
      <c r="D13" s="19">
        <v>500000</v>
      </c>
      <c r="E13" s="20">
        <v>1093498.1399999999</v>
      </c>
      <c r="F13" s="20">
        <f t="shared" ref="F13:F18" si="2">D13+E13</f>
        <v>1593498.14</v>
      </c>
      <c r="G13" s="20">
        <v>1593498.14</v>
      </c>
      <c r="H13" s="20">
        <v>1593498.14</v>
      </c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3452150.87</v>
      </c>
      <c r="E14" s="20">
        <v>248062.9</v>
      </c>
      <c r="F14" s="20">
        <f t="shared" si="2"/>
        <v>3700213.77</v>
      </c>
      <c r="G14" s="20">
        <v>3700213.77</v>
      </c>
      <c r="H14" s="20">
        <v>3700213.77</v>
      </c>
      <c r="I14" s="20">
        <f t="shared" si="3"/>
        <v>0</v>
      </c>
    </row>
    <row r="15" spans="2:9" x14ac:dyDescent="0.2">
      <c r="B15" s="13" t="s">
        <v>16</v>
      </c>
      <c r="C15" s="11"/>
      <c r="D15" s="19">
        <v>80000</v>
      </c>
      <c r="E15" s="20">
        <v>14377.08</v>
      </c>
      <c r="F15" s="20">
        <f t="shared" si="2"/>
        <v>94377.08</v>
      </c>
      <c r="G15" s="20">
        <v>94377.08</v>
      </c>
      <c r="H15" s="20">
        <v>94377.08</v>
      </c>
      <c r="I15" s="20">
        <f t="shared" si="3"/>
        <v>0</v>
      </c>
    </row>
    <row r="16" spans="2:9" x14ac:dyDescent="0.2">
      <c r="B16" s="13" t="s">
        <v>17</v>
      </c>
      <c r="C16" s="11"/>
      <c r="D16" s="19">
        <v>2553546.48</v>
      </c>
      <c r="E16" s="20">
        <v>-113018.82</v>
      </c>
      <c r="F16" s="20">
        <f t="shared" si="2"/>
        <v>2440527.66</v>
      </c>
      <c r="G16" s="20">
        <v>2440527.66</v>
      </c>
      <c r="H16" s="20">
        <v>2440527.66</v>
      </c>
      <c r="I16" s="20">
        <f t="shared" si="3"/>
        <v>0</v>
      </c>
    </row>
    <row r="17" spans="2:11" x14ac:dyDescent="0.2">
      <c r="B17" s="13" t="s">
        <v>18</v>
      </c>
      <c r="C17" s="11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11" x14ac:dyDescent="0.2">
      <c r="B18" s="13" t="s">
        <v>19</v>
      </c>
      <c r="C18" s="11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11" x14ac:dyDescent="0.2">
      <c r="B19" s="3" t="s">
        <v>20</v>
      </c>
      <c r="C19" s="9"/>
      <c r="D19" s="19">
        <f t="shared" ref="D19:I19" si="4">SUM(D20:D28)</f>
        <v>8276500</v>
      </c>
      <c r="E19" s="19">
        <f t="shared" si="4"/>
        <v>1571434.56</v>
      </c>
      <c r="F19" s="19">
        <f t="shared" si="4"/>
        <v>9847934.5599999987</v>
      </c>
      <c r="G19" s="19">
        <f t="shared" si="4"/>
        <v>9847934.5599999987</v>
      </c>
      <c r="H19" s="19">
        <f t="shared" si="4"/>
        <v>9847934.5599999987</v>
      </c>
      <c r="I19" s="19">
        <f t="shared" si="4"/>
        <v>0</v>
      </c>
      <c r="K19" s="26"/>
    </row>
    <row r="20" spans="2:11" x14ac:dyDescent="0.2">
      <c r="B20" s="13" t="s">
        <v>21</v>
      </c>
      <c r="C20" s="11"/>
      <c r="D20" s="19">
        <v>165000</v>
      </c>
      <c r="E20" s="20">
        <v>223554.81</v>
      </c>
      <c r="F20" s="19">
        <f t="shared" ref="F20:F28" si="5">D20+E20</f>
        <v>388554.81</v>
      </c>
      <c r="G20" s="20">
        <v>388554.81</v>
      </c>
      <c r="H20" s="20">
        <v>388554.81</v>
      </c>
      <c r="I20" s="20">
        <f>F20-G20</f>
        <v>0</v>
      </c>
    </row>
    <row r="21" spans="2:11" x14ac:dyDescent="0.2">
      <c r="B21" s="13" t="s">
        <v>22</v>
      </c>
      <c r="C21" s="11"/>
      <c r="D21" s="19">
        <v>70000</v>
      </c>
      <c r="E21" s="20">
        <v>17997.05</v>
      </c>
      <c r="F21" s="19">
        <f t="shared" si="5"/>
        <v>87997.05</v>
      </c>
      <c r="G21" s="20">
        <v>87997.05</v>
      </c>
      <c r="H21" s="20">
        <v>87997.05</v>
      </c>
      <c r="I21" s="20">
        <f t="shared" ref="I21:I83" si="6">F21-G21</f>
        <v>0</v>
      </c>
    </row>
    <row r="22" spans="2:11" x14ac:dyDescent="0.2">
      <c r="B22" s="13" t="s">
        <v>23</v>
      </c>
      <c r="C22" s="11"/>
      <c r="D22" s="19">
        <v>750000</v>
      </c>
      <c r="E22" s="20">
        <v>-272835</v>
      </c>
      <c r="F22" s="19">
        <f t="shared" si="5"/>
        <v>477165</v>
      </c>
      <c r="G22" s="20">
        <v>477165</v>
      </c>
      <c r="H22" s="20">
        <v>477165</v>
      </c>
      <c r="I22" s="20">
        <f t="shared" si="6"/>
        <v>0</v>
      </c>
    </row>
    <row r="23" spans="2:11" x14ac:dyDescent="0.2">
      <c r="B23" s="13" t="s">
        <v>24</v>
      </c>
      <c r="C23" s="11"/>
      <c r="D23" s="19">
        <v>2705000</v>
      </c>
      <c r="E23" s="20">
        <v>708254.23</v>
      </c>
      <c r="F23" s="19">
        <f t="shared" si="5"/>
        <v>3413254.23</v>
      </c>
      <c r="G23" s="20">
        <v>3413254.23</v>
      </c>
      <c r="H23" s="20">
        <v>3413254.23</v>
      </c>
      <c r="I23" s="20">
        <f t="shared" si="6"/>
        <v>0</v>
      </c>
    </row>
    <row r="24" spans="2:11" x14ac:dyDescent="0.2">
      <c r="B24" s="13" t="s">
        <v>25</v>
      </c>
      <c r="C24" s="11"/>
      <c r="D24" s="19">
        <v>1501500</v>
      </c>
      <c r="E24" s="20">
        <v>295251.59000000003</v>
      </c>
      <c r="F24" s="19">
        <f t="shared" si="5"/>
        <v>1796751.59</v>
      </c>
      <c r="G24" s="20">
        <v>1796751.59</v>
      </c>
      <c r="H24" s="20">
        <v>1796751.59</v>
      </c>
      <c r="I24" s="20">
        <f t="shared" si="6"/>
        <v>0</v>
      </c>
    </row>
    <row r="25" spans="2:11" x14ac:dyDescent="0.2">
      <c r="B25" s="13" t="s">
        <v>26</v>
      </c>
      <c r="C25" s="11"/>
      <c r="D25" s="19">
        <v>2500000</v>
      </c>
      <c r="E25" s="20">
        <v>403903.61</v>
      </c>
      <c r="F25" s="19">
        <f t="shared" si="5"/>
        <v>2903903.61</v>
      </c>
      <c r="G25" s="20">
        <v>2903903.61</v>
      </c>
      <c r="H25" s="20">
        <v>2903903.61</v>
      </c>
      <c r="I25" s="20">
        <f t="shared" si="6"/>
        <v>0</v>
      </c>
    </row>
    <row r="26" spans="2:11" x14ac:dyDescent="0.2">
      <c r="B26" s="13" t="s">
        <v>27</v>
      </c>
      <c r="C26" s="11"/>
      <c r="D26" s="19">
        <v>185000</v>
      </c>
      <c r="E26" s="20">
        <v>63500.52</v>
      </c>
      <c r="F26" s="19">
        <f t="shared" si="5"/>
        <v>248500.52</v>
      </c>
      <c r="G26" s="20">
        <v>248500.52</v>
      </c>
      <c r="H26" s="20">
        <v>248500.52</v>
      </c>
      <c r="I26" s="20">
        <f t="shared" si="6"/>
        <v>0</v>
      </c>
    </row>
    <row r="27" spans="2:11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11" x14ac:dyDescent="0.2">
      <c r="B28" s="13" t="s">
        <v>29</v>
      </c>
      <c r="C28" s="11"/>
      <c r="D28" s="19">
        <v>400000</v>
      </c>
      <c r="E28" s="20">
        <v>131807.75</v>
      </c>
      <c r="F28" s="19">
        <f t="shared" si="5"/>
        <v>531807.75</v>
      </c>
      <c r="G28" s="20">
        <v>531807.75</v>
      </c>
      <c r="H28" s="20">
        <v>531807.75</v>
      </c>
      <c r="I28" s="20">
        <f t="shared" si="6"/>
        <v>0</v>
      </c>
    </row>
    <row r="29" spans="2:11" x14ac:dyDescent="0.2">
      <c r="B29" s="3" t="s">
        <v>30</v>
      </c>
      <c r="C29" s="9"/>
      <c r="D29" s="19">
        <f t="shared" ref="D29:I29" si="7">SUM(D30:D38)</f>
        <v>16300280.810000001</v>
      </c>
      <c r="E29" s="19">
        <f t="shared" si="7"/>
        <v>-978341.33</v>
      </c>
      <c r="F29" s="19">
        <f t="shared" si="7"/>
        <v>15321939.48</v>
      </c>
      <c r="G29" s="19">
        <f t="shared" si="7"/>
        <v>15321939.48</v>
      </c>
      <c r="H29" s="19">
        <f t="shared" si="7"/>
        <v>15321939.48</v>
      </c>
      <c r="I29" s="19">
        <f t="shared" si="7"/>
        <v>0</v>
      </c>
      <c r="K29" s="26"/>
    </row>
    <row r="30" spans="2:11" x14ac:dyDescent="0.2">
      <c r="B30" s="13" t="s">
        <v>31</v>
      </c>
      <c r="C30" s="11"/>
      <c r="D30" s="19">
        <v>11215780.810000001</v>
      </c>
      <c r="E30" s="20">
        <v>-1424226.22</v>
      </c>
      <c r="F30" s="19">
        <f t="shared" ref="F30:F38" si="8">D30+E30</f>
        <v>9791554.5899999999</v>
      </c>
      <c r="G30" s="20">
        <v>9791554.5899999999</v>
      </c>
      <c r="H30" s="20">
        <v>9791554.5899999999</v>
      </c>
      <c r="I30" s="20">
        <f t="shared" si="6"/>
        <v>0</v>
      </c>
    </row>
    <row r="31" spans="2:11" x14ac:dyDescent="0.2">
      <c r="B31" s="13" t="s">
        <v>32</v>
      </c>
      <c r="C31" s="11"/>
      <c r="D31" s="19">
        <v>660000</v>
      </c>
      <c r="E31" s="20">
        <v>475659.21</v>
      </c>
      <c r="F31" s="19">
        <f t="shared" si="8"/>
        <v>1135659.21</v>
      </c>
      <c r="G31" s="20">
        <v>1135659.21</v>
      </c>
      <c r="H31" s="20">
        <v>1135659.21</v>
      </c>
      <c r="I31" s="20">
        <f t="shared" si="6"/>
        <v>0</v>
      </c>
    </row>
    <row r="32" spans="2:11" x14ac:dyDescent="0.2">
      <c r="B32" s="13" t="s">
        <v>33</v>
      </c>
      <c r="C32" s="11"/>
      <c r="D32" s="19">
        <v>847000</v>
      </c>
      <c r="E32" s="20">
        <v>-22057.21</v>
      </c>
      <c r="F32" s="19">
        <f t="shared" si="8"/>
        <v>824942.79</v>
      </c>
      <c r="G32" s="20">
        <v>824942.79</v>
      </c>
      <c r="H32" s="20">
        <v>824942.79</v>
      </c>
      <c r="I32" s="20">
        <f t="shared" si="6"/>
        <v>0</v>
      </c>
    </row>
    <row r="33" spans="2:9" x14ac:dyDescent="0.2">
      <c r="B33" s="13" t="s">
        <v>34</v>
      </c>
      <c r="C33" s="11"/>
      <c r="D33" s="19">
        <v>60000</v>
      </c>
      <c r="E33" s="20">
        <v>21728.73</v>
      </c>
      <c r="F33" s="19">
        <f t="shared" si="8"/>
        <v>81728.73</v>
      </c>
      <c r="G33" s="20">
        <v>81728.73</v>
      </c>
      <c r="H33" s="20">
        <v>81728.73</v>
      </c>
      <c r="I33" s="20">
        <f t="shared" si="6"/>
        <v>0</v>
      </c>
    </row>
    <row r="34" spans="2:9" x14ac:dyDescent="0.2">
      <c r="B34" s="13" t="s">
        <v>35</v>
      </c>
      <c r="C34" s="11"/>
      <c r="D34" s="19">
        <v>1402500</v>
      </c>
      <c r="E34" s="20">
        <v>74954.759999999995</v>
      </c>
      <c r="F34" s="19">
        <f t="shared" si="8"/>
        <v>1477454.76</v>
      </c>
      <c r="G34" s="20">
        <v>1477454.76</v>
      </c>
      <c r="H34" s="20">
        <v>1477454.76</v>
      </c>
      <c r="I34" s="20">
        <f t="shared" si="6"/>
        <v>0</v>
      </c>
    </row>
    <row r="35" spans="2:9" x14ac:dyDescent="0.2">
      <c r="B35" s="13" t="s">
        <v>36</v>
      </c>
      <c r="C35" s="11"/>
      <c r="D35" s="19">
        <v>700000</v>
      </c>
      <c r="E35" s="20">
        <v>192894.07</v>
      </c>
      <c r="F35" s="19">
        <f t="shared" si="8"/>
        <v>892894.07000000007</v>
      </c>
      <c r="G35" s="20">
        <v>892894.07</v>
      </c>
      <c r="H35" s="20">
        <v>892894.07</v>
      </c>
      <c r="I35" s="20">
        <f t="shared" si="6"/>
        <v>0</v>
      </c>
    </row>
    <row r="36" spans="2:9" x14ac:dyDescent="0.2">
      <c r="B36" s="13" t="s">
        <v>37</v>
      </c>
      <c r="C36" s="11"/>
      <c r="D36" s="19">
        <v>50000</v>
      </c>
      <c r="E36" s="20">
        <v>-31600.81</v>
      </c>
      <c r="F36" s="19">
        <f t="shared" si="8"/>
        <v>18399.189999999999</v>
      </c>
      <c r="G36" s="20">
        <v>18399.189999999999</v>
      </c>
      <c r="H36" s="20">
        <v>18399.189999999999</v>
      </c>
      <c r="I36" s="20">
        <f t="shared" si="6"/>
        <v>0</v>
      </c>
    </row>
    <row r="37" spans="2:9" x14ac:dyDescent="0.2">
      <c r="B37" s="13" t="s">
        <v>38</v>
      </c>
      <c r="C37" s="11"/>
      <c r="D37" s="19">
        <v>60000</v>
      </c>
      <c r="E37" s="20">
        <v>-15566</v>
      </c>
      <c r="F37" s="19">
        <f t="shared" si="8"/>
        <v>44434</v>
      </c>
      <c r="G37" s="20">
        <v>44434</v>
      </c>
      <c r="H37" s="20">
        <v>44434</v>
      </c>
      <c r="I37" s="20">
        <f t="shared" si="6"/>
        <v>0</v>
      </c>
    </row>
    <row r="38" spans="2:9" x14ac:dyDescent="0.2">
      <c r="B38" s="13" t="s">
        <v>39</v>
      </c>
      <c r="C38" s="11"/>
      <c r="D38" s="19">
        <v>1305000</v>
      </c>
      <c r="E38" s="20">
        <v>-250127.86</v>
      </c>
      <c r="F38" s="19">
        <f t="shared" si="8"/>
        <v>1054872.1400000001</v>
      </c>
      <c r="G38" s="20">
        <v>1054872.1399999999</v>
      </c>
      <c r="H38" s="20">
        <v>1054872.1399999999</v>
      </c>
      <c r="I38" s="20">
        <f t="shared" si="6"/>
        <v>0</v>
      </c>
    </row>
    <row r="39" spans="2:9" ht="25.5" customHeight="1" x14ac:dyDescent="0.2">
      <c r="B39" s="38" t="s">
        <v>40</v>
      </c>
      <c r="C39" s="39"/>
      <c r="D39" s="19">
        <f t="shared" ref="D39:I39" si="9">SUM(D40:D48)</f>
        <v>10000</v>
      </c>
      <c r="E39" s="19">
        <f t="shared" si="9"/>
        <v>186668.37</v>
      </c>
      <c r="F39" s="19">
        <f>SUM(F40:F48)</f>
        <v>196668.37</v>
      </c>
      <c r="G39" s="19">
        <f t="shared" si="9"/>
        <v>196668.37</v>
      </c>
      <c r="H39" s="19">
        <f t="shared" si="9"/>
        <v>196668.37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>
        <v>10000</v>
      </c>
      <c r="E43" s="20">
        <v>-10000</v>
      </c>
      <c r="F43" s="19">
        <f t="shared" si="10"/>
        <v>0</v>
      </c>
      <c r="G43" s="20">
        <v>0</v>
      </c>
      <c r="H43" s="20">
        <v>0</v>
      </c>
      <c r="I43" s="20">
        <f t="shared" si="6"/>
        <v>0</v>
      </c>
    </row>
    <row r="44" spans="2:9" x14ac:dyDescent="0.2">
      <c r="B44" s="13" t="s">
        <v>45</v>
      </c>
      <c r="C44" s="11"/>
      <c r="D44" s="19">
        <v>0</v>
      </c>
      <c r="E44" s="20">
        <v>196668.37</v>
      </c>
      <c r="F44" s="19">
        <f t="shared" si="10"/>
        <v>196668.37</v>
      </c>
      <c r="G44" s="20">
        <v>196668.37</v>
      </c>
      <c r="H44" s="20">
        <v>196668.37</v>
      </c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8" t="s">
        <v>50</v>
      </c>
      <c r="C49" s="39"/>
      <c r="D49" s="19">
        <f t="shared" ref="D49:I49" si="11">SUM(D50:D58)</f>
        <v>205000</v>
      </c>
      <c r="E49" s="19">
        <f t="shared" si="11"/>
        <v>824014.85000000009</v>
      </c>
      <c r="F49" s="19">
        <f t="shared" si="11"/>
        <v>1029014.8500000001</v>
      </c>
      <c r="G49" s="19">
        <f t="shared" si="11"/>
        <v>1029014.8500000001</v>
      </c>
      <c r="H49" s="19">
        <f t="shared" si="11"/>
        <v>1029014.8500000001</v>
      </c>
      <c r="I49" s="19">
        <f t="shared" si="11"/>
        <v>0</v>
      </c>
    </row>
    <row r="50" spans="2:9" x14ac:dyDescent="0.2">
      <c r="B50" s="13" t="s">
        <v>51</v>
      </c>
      <c r="C50" s="11"/>
      <c r="D50" s="19">
        <v>25000</v>
      </c>
      <c r="E50" s="20">
        <v>118424.95</v>
      </c>
      <c r="F50" s="19">
        <f t="shared" si="10"/>
        <v>143424.95000000001</v>
      </c>
      <c r="G50" s="20">
        <v>143424.95000000001</v>
      </c>
      <c r="H50" s="20">
        <v>143424.95000000001</v>
      </c>
      <c r="I50" s="20">
        <f t="shared" si="6"/>
        <v>0</v>
      </c>
    </row>
    <row r="51" spans="2:9" x14ac:dyDescent="0.2">
      <c r="B51" s="13" t="s">
        <v>52</v>
      </c>
      <c r="C51" s="11"/>
      <c r="D51" s="19"/>
      <c r="E51" s="20"/>
      <c r="F51" s="19">
        <f t="shared" si="10"/>
        <v>0</v>
      </c>
      <c r="G51" s="20"/>
      <c r="H51" s="20"/>
      <c r="I51" s="20">
        <f t="shared" si="6"/>
        <v>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>
        <v>50000</v>
      </c>
      <c r="E53" s="20">
        <v>43621.72</v>
      </c>
      <c r="F53" s="19">
        <f t="shared" si="10"/>
        <v>93621.72</v>
      </c>
      <c r="G53" s="20">
        <v>93621.72</v>
      </c>
      <c r="H53" s="20">
        <v>93621.72</v>
      </c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130000</v>
      </c>
      <c r="E55" s="20">
        <v>661968.18000000005</v>
      </c>
      <c r="F55" s="19">
        <f t="shared" si="10"/>
        <v>791968.18</v>
      </c>
      <c r="G55" s="20">
        <v>791968.18</v>
      </c>
      <c r="H55" s="20">
        <v>791968.18</v>
      </c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105000</v>
      </c>
      <c r="E59" s="19">
        <f>SUM(E60:E62)</f>
        <v>-105000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>
        <v>105000</v>
      </c>
      <c r="E61" s="20">
        <v>-105000</v>
      </c>
      <c r="F61" s="19">
        <f t="shared" si="10"/>
        <v>0</v>
      </c>
      <c r="G61" s="20">
        <v>0</v>
      </c>
      <c r="H61" s="20">
        <v>0</v>
      </c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8" t="s">
        <v>64</v>
      </c>
      <c r="C63" s="39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132000</v>
      </c>
      <c r="E72" s="19">
        <f>SUM(E73:E75)</f>
        <v>54959</v>
      </c>
      <c r="F72" s="19">
        <f>SUM(F73:F75)</f>
        <v>186959</v>
      </c>
      <c r="G72" s="19">
        <f>SUM(G73:G75)</f>
        <v>186959</v>
      </c>
      <c r="H72" s="19">
        <f>SUM(H73:H75)</f>
        <v>186959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>
        <v>132000</v>
      </c>
      <c r="E75" s="20">
        <v>54959</v>
      </c>
      <c r="F75" s="19">
        <f t="shared" si="10"/>
        <v>186959</v>
      </c>
      <c r="G75" s="20">
        <v>186959</v>
      </c>
      <c r="H75" s="20">
        <v>186959</v>
      </c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1280000</v>
      </c>
      <c r="E85" s="23">
        <f>E86+E104+E94+E114+E124+E134+E138+E147+E151</f>
        <v>-844611.84000000008</v>
      </c>
      <c r="F85" s="23">
        <f t="shared" si="12"/>
        <v>435388.15999999997</v>
      </c>
      <c r="G85" s="23">
        <f>G86+G104+G94+G114+G124+G134+G138+G147+G151</f>
        <v>219800.15999999997</v>
      </c>
      <c r="H85" s="23">
        <f>H86+H104+H94+H114+H124+H134+H138+H147+H151</f>
        <v>219800.15999999997</v>
      </c>
      <c r="I85" s="23">
        <f t="shared" si="12"/>
        <v>215588</v>
      </c>
    </row>
    <row r="86" spans="2:9" x14ac:dyDescent="0.2">
      <c r="B86" s="3" t="s">
        <v>12</v>
      </c>
      <c r="C86" s="9"/>
      <c r="D86" s="19">
        <f>SUM(D87:D93)</f>
        <v>0</v>
      </c>
      <c r="E86" s="19">
        <f>SUM(E87:E93)</f>
        <v>0</v>
      </c>
      <c r="F86" s="19">
        <f>SUM(F87:F93)</f>
        <v>0</v>
      </c>
      <c r="G86" s="19">
        <f>SUM(G87:G93)</f>
        <v>0</v>
      </c>
      <c r="H86" s="19">
        <f>SUM(H87:H93)</f>
        <v>0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/>
      <c r="E87" s="20"/>
      <c r="F87" s="19">
        <f t="shared" ref="F87:F103" si="14">D87+E87</f>
        <v>0</v>
      </c>
      <c r="G87" s="20"/>
      <c r="H87" s="20"/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/>
      <c r="E89" s="20"/>
      <c r="F89" s="19">
        <f t="shared" si="14"/>
        <v>0</v>
      </c>
      <c r="G89" s="20"/>
      <c r="H89" s="20"/>
      <c r="I89" s="20">
        <f t="shared" si="13"/>
        <v>0</v>
      </c>
    </row>
    <row r="90" spans="2:9" x14ac:dyDescent="0.2">
      <c r="B90" s="13" t="s">
        <v>16</v>
      </c>
      <c r="C90" s="11"/>
      <c r="D90" s="19"/>
      <c r="E90" s="20"/>
      <c r="F90" s="19">
        <f t="shared" si="14"/>
        <v>0</v>
      </c>
      <c r="G90" s="20"/>
      <c r="H90" s="20"/>
      <c r="I90" s="20">
        <f t="shared" si="13"/>
        <v>0</v>
      </c>
    </row>
    <row r="91" spans="2:9" x14ac:dyDescent="0.2">
      <c r="B91" s="13" t="s">
        <v>17</v>
      </c>
      <c r="C91" s="11"/>
      <c r="D91" s="19"/>
      <c r="E91" s="20"/>
      <c r="F91" s="19">
        <f t="shared" si="14"/>
        <v>0</v>
      </c>
      <c r="G91" s="20"/>
      <c r="H91" s="20"/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700000</v>
      </c>
      <c r="E94" s="19">
        <f>SUM(E95:E103)</f>
        <v>-543479.89</v>
      </c>
      <c r="F94" s="19">
        <f>SUM(F95:F103)</f>
        <v>156520.10999999999</v>
      </c>
      <c r="G94" s="19">
        <f>SUM(G95:G103)</f>
        <v>156520.10999999999</v>
      </c>
      <c r="H94" s="19">
        <f>SUM(H95:H103)</f>
        <v>156520.10999999999</v>
      </c>
      <c r="I94" s="20">
        <f t="shared" si="13"/>
        <v>0</v>
      </c>
    </row>
    <row r="95" spans="2:9" x14ac:dyDescent="0.2">
      <c r="B95" s="13" t="s">
        <v>21</v>
      </c>
      <c r="C95" s="11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>
        <v>0</v>
      </c>
      <c r="E97" s="20">
        <v>156114</v>
      </c>
      <c r="F97" s="19">
        <f t="shared" si="14"/>
        <v>156114</v>
      </c>
      <c r="G97" s="20">
        <v>156114</v>
      </c>
      <c r="H97" s="20">
        <v>156114</v>
      </c>
      <c r="I97" s="20">
        <f t="shared" si="13"/>
        <v>0</v>
      </c>
    </row>
    <row r="98" spans="2:9" x14ac:dyDescent="0.2">
      <c r="B98" s="13" t="s">
        <v>24</v>
      </c>
      <c r="C98" s="11"/>
      <c r="D98" s="19">
        <v>700000</v>
      </c>
      <c r="E98" s="20">
        <v>-699593.89</v>
      </c>
      <c r="F98" s="19">
        <f t="shared" si="14"/>
        <v>406.10999999998603</v>
      </c>
      <c r="G98" s="20">
        <v>406.11</v>
      </c>
      <c r="H98" s="20">
        <v>406.11</v>
      </c>
      <c r="I98" s="20">
        <f t="shared" si="13"/>
        <v>-1.3983481039758772E-11</v>
      </c>
    </row>
    <row r="99" spans="2:9" x14ac:dyDescent="0.2">
      <c r="B99" s="13" t="s">
        <v>25</v>
      </c>
      <c r="C99" s="11"/>
      <c r="D99" s="19"/>
      <c r="E99" s="20"/>
      <c r="F99" s="19">
        <f t="shared" si="14"/>
        <v>0</v>
      </c>
      <c r="G99" s="20"/>
      <c r="H99" s="20"/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/>
      <c r="E101" s="20"/>
      <c r="F101" s="19">
        <f t="shared" si="14"/>
        <v>0</v>
      </c>
      <c r="G101" s="20"/>
      <c r="H101" s="20"/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/>
      <c r="E103" s="20"/>
      <c r="F103" s="19">
        <f t="shared" si="14"/>
        <v>0</v>
      </c>
      <c r="G103" s="20"/>
      <c r="H103" s="20"/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230000</v>
      </c>
      <c r="E104" s="19">
        <f>SUM(E105:E113)</f>
        <v>-166719.95000000001</v>
      </c>
      <c r="F104" s="19">
        <f>SUM(F105:F113)</f>
        <v>63280.05</v>
      </c>
      <c r="G104" s="19">
        <f>SUM(G105:G113)</f>
        <v>63280.05</v>
      </c>
      <c r="H104" s="19">
        <f>SUM(H105:H113)</f>
        <v>63280.05</v>
      </c>
      <c r="I104" s="20">
        <f t="shared" si="13"/>
        <v>0</v>
      </c>
    </row>
    <row r="105" spans="2:9" x14ac:dyDescent="0.2">
      <c r="B105" s="13" t="s">
        <v>31</v>
      </c>
      <c r="C105" s="11"/>
      <c r="D105" s="19">
        <v>0</v>
      </c>
      <c r="E105" s="20">
        <v>63280.05</v>
      </c>
      <c r="F105" s="20">
        <f>D105+E105</f>
        <v>63280.05</v>
      </c>
      <c r="G105" s="20">
        <v>63280.05</v>
      </c>
      <c r="H105" s="20">
        <v>63280.05</v>
      </c>
      <c r="I105" s="20">
        <f t="shared" si="13"/>
        <v>0</v>
      </c>
    </row>
    <row r="106" spans="2:9" x14ac:dyDescent="0.2">
      <c r="B106" s="13" t="s">
        <v>32</v>
      </c>
      <c r="C106" s="11"/>
      <c r="D106" s="19"/>
      <c r="E106" s="20"/>
      <c r="F106" s="20">
        <f t="shared" ref="F106:F113" si="15">D106+E106</f>
        <v>0</v>
      </c>
      <c r="G106" s="20"/>
      <c r="H106" s="20"/>
      <c r="I106" s="20">
        <f t="shared" si="13"/>
        <v>0</v>
      </c>
    </row>
    <row r="107" spans="2:9" x14ac:dyDescent="0.2">
      <c r="B107" s="13" t="s">
        <v>33</v>
      </c>
      <c r="C107" s="11"/>
      <c r="D107" s="19"/>
      <c r="E107" s="20"/>
      <c r="F107" s="20">
        <f t="shared" si="15"/>
        <v>0</v>
      </c>
      <c r="G107" s="20"/>
      <c r="H107" s="20"/>
      <c r="I107" s="20">
        <f t="shared" si="13"/>
        <v>0</v>
      </c>
    </row>
    <row r="108" spans="2:9" x14ac:dyDescent="0.2">
      <c r="B108" s="13" t="s">
        <v>34</v>
      </c>
      <c r="C108" s="11"/>
      <c r="D108" s="19"/>
      <c r="E108" s="20"/>
      <c r="F108" s="20">
        <f t="shared" si="15"/>
        <v>0</v>
      </c>
      <c r="G108" s="20"/>
      <c r="H108" s="20"/>
      <c r="I108" s="20">
        <f t="shared" si="13"/>
        <v>0</v>
      </c>
    </row>
    <row r="109" spans="2:9" x14ac:dyDescent="0.2">
      <c r="B109" s="13" t="s">
        <v>35</v>
      </c>
      <c r="C109" s="11"/>
      <c r="D109" s="19">
        <v>230000</v>
      </c>
      <c r="E109" s="20">
        <v>-230000</v>
      </c>
      <c r="F109" s="20">
        <f t="shared" si="15"/>
        <v>0</v>
      </c>
      <c r="G109" s="20">
        <v>0</v>
      </c>
      <c r="H109" s="20">
        <v>0</v>
      </c>
      <c r="I109" s="20">
        <f t="shared" si="13"/>
        <v>0</v>
      </c>
    </row>
    <row r="110" spans="2:9" x14ac:dyDescent="0.2">
      <c r="B110" s="13" t="s">
        <v>36</v>
      </c>
      <c r="C110" s="11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/>
      <c r="E113" s="20"/>
      <c r="F113" s="20">
        <f t="shared" si="15"/>
        <v>0</v>
      </c>
      <c r="G113" s="20"/>
      <c r="H113" s="20"/>
      <c r="I113" s="20">
        <f t="shared" si="13"/>
        <v>0</v>
      </c>
    </row>
    <row r="114" spans="2:9" ht="25.5" customHeight="1" x14ac:dyDescent="0.2">
      <c r="B114" s="38" t="s">
        <v>40</v>
      </c>
      <c r="C114" s="39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350000</v>
      </c>
      <c r="E134" s="19">
        <f>SUM(E135:E137)</f>
        <v>-134412</v>
      </c>
      <c r="F134" s="19">
        <f>SUM(F135:F137)</f>
        <v>215588</v>
      </c>
      <c r="G134" s="19">
        <f>SUM(G135:G137)</f>
        <v>0</v>
      </c>
      <c r="H134" s="19">
        <f>SUM(H135:H137)</f>
        <v>0</v>
      </c>
      <c r="I134" s="20">
        <f t="shared" si="13"/>
        <v>215588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>
        <v>350000</v>
      </c>
      <c r="E136" s="20">
        <v>-134412</v>
      </c>
      <c r="F136" s="20">
        <f>D136+E136</f>
        <v>215588</v>
      </c>
      <c r="G136" s="20">
        <v>0</v>
      </c>
      <c r="H136" s="20">
        <v>0</v>
      </c>
      <c r="I136" s="20">
        <f t="shared" si="13"/>
        <v>215588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45087255.840000004</v>
      </c>
      <c r="E160" s="18">
        <f t="shared" si="21"/>
        <v>632200.61999999988</v>
      </c>
      <c r="F160" s="18">
        <f t="shared" si="21"/>
        <v>45719456.459999993</v>
      </c>
      <c r="G160" s="18">
        <f t="shared" si="21"/>
        <v>45503868.459999993</v>
      </c>
      <c r="H160" s="18">
        <f t="shared" si="21"/>
        <v>45503868.459999993</v>
      </c>
      <c r="I160" s="18">
        <f t="shared" si="21"/>
        <v>215588</v>
      </c>
    </row>
    <row r="161" spans="2:16" ht="13.5" thickBot="1" x14ac:dyDescent="0.25">
      <c r="B161" s="5"/>
      <c r="C161" s="12"/>
      <c r="D161" s="24"/>
      <c r="E161" s="25"/>
      <c r="F161" s="25"/>
      <c r="G161" s="25"/>
      <c r="H161" s="25"/>
      <c r="I161" s="25"/>
    </row>
    <row r="171" spans="2:16" ht="15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2:16" ht="15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2:16" ht="15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2:16" ht="15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2:16" ht="15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2:16" ht="15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2:16" ht="15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247650</xdr:colOff>
                <xdr:row>163</xdr:row>
                <xdr:rowOff>104775</xdr:rowOff>
              </from>
              <to>
                <xdr:col>9</xdr:col>
                <xdr:colOff>9525</xdr:colOff>
                <xdr:row>169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2016-12-20T19:53:14Z</cp:lastPrinted>
  <dcterms:created xsi:type="dcterms:W3CDTF">2016-10-11T20:25:15Z</dcterms:created>
  <dcterms:modified xsi:type="dcterms:W3CDTF">2025-03-28T20:09:41Z</dcterms:modified>
</cp:coreProperties>
</file>